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\U487437\CSE FCH 2024\CSE DE NOVEMBRE 2024\CSE ORDINAIRE DU 28 NOVEMBRE 2024\"/>
    </mc:Choice>
  </mc:AlternateContent>
  <xr:revisionPtr revIDLastSave="0" documentId="13_ncr:1_{F95B635A-1DDC-4BFA-BDA4-FEA0547E5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dC Récap à retour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2" l="1"/>
  <c r="F51" i="2"/>
  <c r="H51" i="2" s="1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H36" i="2" s="1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H50" i="2" s="1"/>
  <c r="F12" i="2"/>
  <c r="F11" i="2"/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13" i="2" l="1"/>
  <c r="H11" i="2" l="1"/>
  <c r="H12" i="2"/>
  <c r="H53" i="2" l="1"/>
  <c r="F53" i="2"/>
  <c r="G54" i="2" l="1"/>
  <c r="G55" i="2" s="1"/>
  <c r="H56" i="2" s="1"/>
  <c r="G57" i="2" s="1"/>
</calcChain>
</file>

<file path=xl/sharedStrings.xml><?xml version="1.0" encoding="utf-8"?>
<sst xmlns="http://schemas.openxmlformats.org/spreadsheetml/2006/main" count="156" uniqueCount="74">
  <si>
    <t>Mirabelles</t>
  </si>
  <si>
    <t xml:space="preserve">Doonuts nappés </t>
  </si>
  <si>
    <t>St Michel Magasins - RCS BLOIS 500 144 761</t>
  </si>
  <si>
    <t>Libellé</t>
  </si>
  <si>
    <t>De 0€ à 3000,99€ :     15% de remise</t>
  </si>
  <si>
    <t>De 3001,00€ à 6000,99€ :      20% de remise</t>
  </si>
  <si>
    <t>Supérieur à 6001,00€ :      25% de remise</t>
  </si>
  <si>
    <t>Amandines</t>
  </si>
  <si>
    <t>Savaroises au chocolat</t>
  </si>
  <si>
    <t>Palets aux pépites de chocolat</t>
  </si>
  <si>
    <t>Réf STM</t>
  </si>
  <si>
    <t xml:space="preserve">Prix unitaire TTC </t>
  </si>
  <si>
    <t>Quantité</t>
  </si>
  <si>
    <t xml:space="preserve"> Total</t>
  </si>
  <si>
    <t>x</t>
  </si>
  <si>
    <t>=</t>
  </si>
  <si>
    <t>Madeleines nappées chocolat</t>
  </si>
  <si>
    <t xml:space="preserve">Tam Tam </t>
  </si>
  <si>
    <t xml:space="preserve">Mix 4 goûters </t>
  </si>
  <si>
    <t>Remise</t>
  </si>
  <si>
    <t>Montant TTC à régler</t>
  </si>
  <si>
    <t xml:space="preserve">Réf </t>
  </si>
  <si>
    <t>Remise automatique : 15%, 20% ou 25%</t>
  </si>
  <si>
    <t xml:space="preserve">Principe des remises : </t>
  </si>
  <si>
    <t>BdC RECAPITULATIF A NOUS RETOURNER</t>
  </si>
  <si>
    <t>Bon de commande récapitulatif à nous retourner par mail à : contact.vad@stmichel.fr</t>
  </si>
  <si>
    <t>Galettes moelleuses</t>
  </si>
  <si>
    <t>Doomino</t>
  </si>
  <si>
    <t>Palets pur beurre</t>
  </si>
  <si>
    <t>Etui géant Roudor</t>
  </si>
  <si>
    <t>Contact Principal :</t>
  </si>
  <si>
    <t xml:space="preserve">Téléphone : </t>
  </si>
  <si>
    <t>LIVRAISON</t>
  </si>
  <si>
    <t>CP / Ville :</t>
  </si>
  <si>
    <t>Rue :</t>
  </si>
  <si>
    <t>Destinataire :</t>
  </si>
  <si>
    <t>FACTURATION</t>
  </si>
  <si>
    <t>(Précisez destinataire : école, salle, chez un particulier, etc…)</t>
  </si>
  <si>
    <r>
      <t>Téléphone</t>
    </r>
    <r>
      <rPr>
        <b/>
        <sz val="10"/>
        <color theme="1"/>
        <rFont val="Calibri"/>
        <family val="2"/>
        <scheme val="minor"/>
      </rPr>
      <t xml:space="preserve"> (pour livraison)</t>
    </r>
    <r>
      <rPr>
        <b/>
        <sz val="12"/>
        <color theme="1"/>
        <rFont val="Calibri"/>
        <family val="2"/>
        <scheme val="minor"/>
      </rPr>
      <t xml:space="preserve"> : </t>
    </r>
  </si>
  <si>
    <t>Madeleines moelleuses</t>
  </si>
  <si>
    <t>Petites galettes pépites de chocolat</t>
  </si>
  <si>
    <t>Petites galettes éclats de caramel</t>
  </si>
  <si>
    <t>Petites galettes au bon beurre</t>
  </si>
  <si>
    <r>
      <t xml:space="preserve">Frais de port </t>
    </r>
    <r>
      <rPr>
        <b/>
        <sz val="11"/>
        <color theme="1"/>
        <rFont val="Calibri"/>
        <family val="2"/>
        <scheme val="minor"/>
      </rPr>
      <t>(15,00€ si TTC à régler &lt; 150,00€ )</t>
    </r>
  </si>
  <si>
    <t>Montant TTC</t>
  </si>
  <si>
    <t>Galettes St Michel</t>
  </si>
  <si>
    <t>(Coordonnées qui apparaîtront sur la facture)</t>
  </si>
  <si>
    <t xml:space="preserve">CP / Ville : </t>
  </si>
  <si>
    <t xml:space="preserve">Ecole / APE : </t>
  </si>
  <si>
    <t>Brownies à la française</t>
  </si>
  <si>
    <t>Madeleines pur beurre de Commercy</t>
  </si>
  <si>
    <t>Sablés pépites caramel</t>
  </si>
  <si>
    <t>Sablés vanille</t>
  </si>
  <si>
    <t>Mail / Tél du trésorier:</t>
  </si>
  <si>
    <t>La Galettes gourmande au bon chocolat</t>
  </si>
  <si>
    <t>Petits financiers citron &amp; zestes de citron</t>
  </si>
  <si>
    <t>Les p'tites cocottes pépites de chocolat noir</t>
  </si>
  <si>
    <t>Longuets pépites chocolat</t>
  </si>
  <si>
    <t>Longuets noisettes</t>
  </si>
  <si>
    <t>La Montagnarde emmental &amp; poivre noir concassé</t>
  </si>
  <si>
    <t>La Champêtre chèvre &amp; thym</t>
  </si>
  <si>
    <t>Les mini galettes comté AOP</t>
  </si>
  <si>
    <t>Les mini galettes emmental français</t>
  </si>
  <si>
    <t>Les mini madeleines tomate herbes de Provence</t>
  </si>
  <si>
    <t>Les mini madeleines pesto basilic</t>
  </si>
  <si>
    <t>Tronches de Cake</t>
  </si>
  <si>
    <t>Grandes galettes 1905</t>
  </si>
  <si>
    <t>Petits financiers framboise &amp; fleur de sureau</t>
  </si>
  <si>
    <t>Petits financiers amande &amp; pointe de vanille</t>
  </si>
  <si>
    <t>Petits financiers praliné &amp; éclats de noisettes</t>
  </si>
  <si>
    <t>Les p'tites cocottes pépites de chocolat au lait</t>
  </si>
  <si>
    <t>La Bretonne sarrasin &amp; fleur de sel de Guérande</t>
  </si>
  <si>
    <t>La Provençale tomate &amp; herbes de Provence</t>
  </si>
  <si>
    <t>Les mini galettes tomate herbes de Provence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</si>
</sst>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;[Red]#,##0"/>
    <numFmt numFmtId="166" formatCode="#,##0.00\ [$€-1];[Red]#,##0.00\ [$€-1]"/>
    <numFmt numFmtId="168" formatCode="0;\-0;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i/>
      <sz val="14"/>
      <color rgb="FFFF66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4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7" fillId="0" borderId="1" xfId="2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166" fontId="0" fillId="0" borderId="11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Protection="1">
      <protection locked="0"/>
    </xf>
    <xf numFmtId="166" fontId="12" fillId="3" borderId="11" xfId="0" applyNumberFormat="1" applyFont="1" applyFill="1" applyBorder="1" applyProtection="1">
      <protection locked="0"/>
    </xf>
    <xf numFmtId="166" fontId="12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</xf>
    <xf numFmtId="0" fontId="0" fillId="2" borderId="5" xfId="0" applyFont="1" applyFill="1" applyBorder="1" applyAlignment="1" applyProtection="1">
      <alignment horizontal="left"/>
    </xf>
    <xf numFmtId="164" fontId="1" fillId="5" borderId="1" xfId="0" applyNumberFormat="1" applyFont="1" applyFill="1" applyBorder="1" applyAlignment="1" applyProtection="1">
      <alignment horizontal="center"/>
    </xf>
    <xf numFmtId="0" fontId="0" fillId="5" borderId="0" xfId="0" applyFill="1"/>
    <xf numFmtId="0" fontId="9" fillId="5" borderId="9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7" fillId="5" borderId="1" xfId="0" applyNumberFormat="1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center"/>
      <protection locked="0"/>
    </xf>
    <xf numFmtId="164" fontId="1" fillId="5" borderId="6" xfId="0" applyNumberFormat="1" applyFont="1" applyFill="1" applyBorder="1" applyAlignment="1" applyProtection="1">
      <alignment horizontal="center"/>
      <protection locked="0"/>
    </xf>
    <xf numFmtId="0" fontId="10" fillId="3" borderId="6" xfId="0" applyFont="1" applyFill="1" applyBorder="1" applyAlignment="1" applyProtection="1">
      <alignment horizontal="center"/>
      <protection locked="0"/>
    </xf>
    <xf numFmtId="166" fontId="0" fillId="3" borderId="11" xfId="0" applyNumberFormat="1" applyFont="1" applyFill="1" applyBorder="1" applyProtection="1">
      <protection locked="0"/>
    </xf>
    <xf numFmtId="0" fontId="0" fillId="3" borderId="5" xfId="0" applyFont="1" applyFill="1" applyBorder="1" applyAlignment="1" applyProtection="1">
      <alignment horizontal="left"/>
    </xf>
    <xf numFmtId="168" fontId="19" fillId="3" borderId="1" xfId="0" applyNumberFormat="1" applyFont="1" applyFill="1" applyBorder="1" applyAlignment="1" applyProtection="1">
      <alignment horizontal="center"/>
      <protection locked="0"/>
    </xf>
    <xf numFmtId="168" fontId="19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/>
    <xf numFmtId="0" fontId="2" fillId="3" borderId="1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164" fontId="1" fillId="6" borderId="1" xfId="0" applyNumberFormat="1" applyFont="1" applyFill="1" applyBorder="1" applyAlignment="1" applyProtection="1">
      <alignment horizontal="center"/>
    </xf>
    <xf numFmtId="0" fontId="1" fillId="0" borderId="1" xfId="0" applyFont="1" applyBorder="1" applyProtection="1"/>
    <xf numFmtId="0" fontId="0" fillId="6" borderId="9" xfId="0" applyFont="1" applyFill="1" applyBorder="1" applyAlignment="1" applyProtection="1">
      <alignment horizontal="left"/>
    </xf>
    <xf numFmtId="168" fontId="19" fillId="6" borderId="1" xfId="0" applyNumberFormat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1" fillId="6" borderId="1" xfId="0" applyFont="1" applyFill="1" applyBorder="1" applyProtection="1"/>
    <xf numFmtId="0" fontId="1" fillId="0" borderId="1" xfId="0" applyFont="1" applyFill="1" applyBorder="1" applyProtection="1"/>
    <xf numFmtId="0" fontId="15" fillId="0" borderId="23" xfId="0" applyFont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0" fontId="18" fillId="3" borderId="20" xfId="0" applyFont="1" applyFill="1" applyBorder="1" applyAlignment="1" applyProtection="1">
      <alignment horizontal="left"/>
      <protection locked="0"/>
    </xf>
    <xf numFmtId="0" fontId="18" fillId="3" borderId="22" xfId="0" applyFont="1" applyFill="1" applyBorder="1" applyAlignment="1" applyProtection="1">
      <alignment horizontal="left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16" fillId="4" borderId="20" xfId="0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 applyProtection="1">
      <alignment horizontal="center" vertical="center" wrapText="1"/>
      <protection locked="0"/>
    </xf>
    <xf numFmtId="0" fontId="16" fillId="4" borderId="22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16" fillId="4" borderId="12" xfId="0" applyFont="1" applyFill="1" applyBorder="1" applyAlignment="1" applyProtection="1">
      <alignment horizontal="center" vertical="center"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horizontal="center" wrapText="1"/>
      <protection locked="0"/>
    </xf>
    <xf numFmtId="9" fontId="12" fillId="3" borderId="6" xfId="1" applyFont="1" applyFill="1" applyBorder="1" applyAlignment="1" applyProtection="1">
      <alignment horizontal="center"/>
      <protection locked="0"/>
    </xf>
    <xf numFmtId="9" fontId="12" fillId="3" borderId="11" xfId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166" fontId="12" fillId="3" borderId="6" xfId="0" applyNumberFormat="1" applyFont="1" applyFill="1" applyBorder="1" applyAlignment="1" applyProtection="1">
      <alignment horizontal="center"/>
      <protection locked="0"/>
    </xf>
    <xf numFmtId="166" fontId="12" fillId="3" borderId="11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>
      <alignment horizontal="center"/>
    </xf>
    <xf numFmtId="0" fontId="17" fillId="3" borderId="14" xfId="0" applyFont="1" applyFill="1" applyBorder="1" applyAlignment="1" applyProtection="1">
      <alignment horizontal="center" vertical="top"/>
      <protection locked="0"/>
    </xf>
    <xf numFmtId="0" fontId="17" fillId="3" borderId="15" xfId="0" applyFont="1" applyFill="1" applyBorder="1" applyAlignment="1" applyProtection="1">
      <alignment horizontal="center" vertical="top"/>
      <protection locked="0"/>
    </xf>
    <xf numFmtId="0" fontId="13" fillId="3" borderId="14" xfId="0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 applyProtection="1">
      <alignment horizontal="left" vertical="top"/>
      <protection locked="0"/>
    </xf>
    <xf numFmtId="0" fontId="13" fillId="3" borderId="15" xfId="0" applyFont="1" applyFill="1" applyBorder="1" applyAlignment="1" applyProtection="1">
      <alignment horizontal="left" vertical="top"/>
      <protection locked="0"/>
    </xf>
    <xf numFmtId="0" fontId="17" fillId="3" borderId="12" xfId="0" applyFont="1" applyFill="1" applyBorder="1" applyAlignment="1" applyProtection="1">
      <alignment horizontal="center" vertical="top"/>
      <protection locked="0"/>
    </xf>
    <xf numFmtId="0" fontId="17" fillId="3" borderId="18" xfId="0" applyFont="1" applyFill="1" applyBorder="1" applyAlignment="1" applyProtection="1">
      <alignment horizontal="center" vertical="top"/>
      <protection locked="0"/>
    </xf>
    <xf numFmtId="0" fontId="17" fillId="3" borderId="13" xfId="0" applyFont="1" applyFill="1" applyBorder="1" applyAlignment="1" applyProtection="1">
      <alignment horizontal="center" vertical="top"/>
      <protection locked="0"/>
    </xf>
    <xf numFmtId="0" fontId="13" fillId="3" borderId="16" xfId="0" applyFont="1" applyFill="1" applyBorder="1" applyAlignment="1" applyProtection="1">
      <alignment horizontal="left" vertical="top"/>
      <protection locked="0"/>
    </xf>
    <xf numFmtId="0" fontId="13" fillId="3" borderId="19" xfId="0" applyFont="1" applyFill="1" applyBorder="1" applyAlignment="1" applyProtection="1">
      <alignment horizontal="left" vertical="top"/>
      <protection locked="0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66" fontId="20" fillId="0" borderId="6" xfId="0" applyNumberFormat="1" applyFont="1" applyFill="1" applyBorder="1" applyAlignment="1" applyProtection="1">
      <alignment horizontal="center"/>
      <protection locked="0"/>
    </xf>
    <xf numFmtId="166" fontId="20" fillId="0" borderId="9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protection locked="0"/>
    </xf>
    <xf numFmtId="0" fontId="3" fillId="0" borderId="19" xfId="0" applyFont="1" applyBorder="1" applyAlignment="1" applyProtection="1"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17" xfId="0" applyNumberFormat="1" applyFont="1" applyBorder="1" applyAlignment="1" applyProtection="1">
      <alignment horizontal="left"/>
      <protection locked="0"/>
    </xf>
    <xf numFmtId="49" fontId="3" fillId="3" borderId="19" xfId="0" applyNumberFormat="1" applyFont="1" applyFill="1" applyBorder="1" applyAlignment="1" applyProtection="1">
      <alignment horizontal="left" vertical="top" wrapText="1"/>
      <protection locked="0"/>
    </xf>
    <xf numFmtId="49" fontId="3" fillId="3" borderId="17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74742</xdr:colOff>
      <xdr:row>5</xdr:row>
      <xdr:rowOff>104774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242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AOS60"/>
  <sheetViews>
    <sheetView tabSelected="1" topLeftCell="B1" zoomScaleNormal="100" workbookViewId="0">
      <selection activeCell="F11" sqref="F11"/>
    </sheetView>
  </sheetViews>
  <sheetFormatPr baseColWidth="10" defaultRowHeight="15" x14ac:dyDescent="0.25"/>
  <cols>
    <col min="1" max="1" width="14.28515625" customWidth="1"/>
    <col min="2" max="2" width="45.42578125" customWidth="1"/>
    <col min="3" max="3" width="12.28515625" customWidth="1"/>
    <col min="4" max="4" width="13.85546875" customWidth="1"/>
  </cols>
  <sheetData>
    <row r="1" spans="1:8" ht="15.75" customHeight="1" x14ac:dyDescent="0.25">
      <c r="A1" s="12"/>
      <c r="B1" s="72" t="s">
        <v>36</v>
      </c>
      <c r="C1" s="73"/>
      <c r="D1" s="95" t="s">
        <v>30</v>
      </c>
      <c r="E1" s="96"/>
      <c r="F1" s="96"/>
      <c r="G1" s="96"/>
      <c r="H1" s="97"/>
    </row>
    <row r="2" spans="1:8" ht="15.75" customHeight="1" thickBot="1" x14ac:dyDescent="0.3">
      <c r="A2" s="12"/>
      <c r="B2" s="85" t="s">
        <v>46</v>
      </c>
      <c r="C2" s="86"/>
      <c r="D2" s="13" t="s">
        <v>31</v>
      </c>
      <c r="E2" s="107"/>
      <c r="F2" s="107"/>
      <c r="G2" s="107"/>
      <c r="H2" s="108"/>
    </row>
    <row r="3" spans="1:8" ht="15.75" customHeight="1" thickBot="1" x14ac:dyDescent="0.3">
      <c r="A3" s="12"/>
      <c r="B3" s="87" t="s">
        <v>48</v>
      </c>
      <c r="C3" s="89"/>
      <c r="D3" s="66" t="s">
        <v>32</v>
      </c>
      <c r="E3" s="67"/>
      <c r="F3" s="67"/>
      <c r="G3" s="67"/>
      <c r="H3" s="68"/>
    </row>
    <row r="4" spans="1:8" ht="15.75" customHeight="1" x14ac:dyDescent="0.25">
      <c r="A4" s="12"/>
      <c r="B4" s="87" t="s">
        <v>34</v>
      </c>
      <c r="C4" s="88"/>
      <c r="D4" s="90" t="s">
        <v>37</v>
      </c>
      <c r="E4" s="91"/>
      <c r="F4" s="91"/>
      <c r="G4" s="91"/>
      <c r="H4" s="92"/>
    </row>
    <row r="5" spans="1:8" ht="15" customHeight="1" x14ac:dyDescent="0.25">
      <c r="A5" s="12"/>
      <c r="B5" s="87" t="s">
        <v>47</v>
      </c>
      <c r="C5" s="88"/>
      <c r="D5" s="69" t="s">
        <v>35</v>
      </c>
      <c r="E5" s="70"/>
      <c r="F5" s="70"/>
      <c r="G5" s="70"/>
      <c r="H5" s="71"/>
    </row>
    <row r="6" spans="1:8" ht="15.75" customHeight="1" thickBot="1" x14ac:dyDescent="0.3">
      <c r="A6" s="12"/>
      <c r="B6" s="93"/>
      <c r="C6" s="94"/>
      <c r="D6" s="69" t="s">
        <v>34</v>
      </c>
      <c r="E6" s="70"/>
      <c r="F6" s="70"/>
      <c r="G6" s="70"/>
      <c r="H6" s="71"/>
    </row>
    <row r="7" spans="1:8" ht="15.75" customHeight="1" thickBot="1" x14ac:dyDescent="0.3">
      <c r="A7" s="12"/>
      <c r="B7" s="59" t="s">
        <v>53</v>
      </c>
      <c r="C7" s="60"/>
      <c r="D7" s="69" t="s">
        <v>33</v>
      </c>
      <c r="E7" s="70"/>
      <c r="F7" s="70"/>
      <c r="G7" s="70"/>
      <c r="H7" s="71"/>
    </row>
    <row r="8" spans="1:8" ht="15.75" x14ac:dyDescent="0.25">
      <c r="A8" s="12"/>
      <c r="B8" s="7"/>
      <c r="C8" s="14"/>
      <c r="D8" s="63"/>
      <c r="E8" s="64"/>
      <c r="F8" s="64"/>
      <c r="G8" s="64"/>
      <c r="H8" s="65"/>
    </row>
    <row r="9" spans="1:8" ht="15.75" customHeight="1" thickBot="1" x14ac:dyDescent="0.35">
      <c r="A9" s="57" t="s">
        <v>24</v>
      </c>
      <c r="B9" s="57"/>
      <c r="C9" s="58"/>
      <c r="D9" s="103" t="s">
        <v>38</v>
      </c>
      <c r="E9" s="104"/>
      <c r="F9" s="105"/>
      <c r="G9" s="105"/>
      <c r="H9" s="106"/>
    </row>
    <row r="10" spans="1:8" x14ac:dyDescent="0.25">
      <c r="A10" s="1" t="s">
        <v>21</v>
      </c>
      <c r="B10" s="15" t="s">
        <v>3</v>
      </c>
      <c r="C10" s="15" t="s">
        <v>10</v>
      </c>
      <c r="D10" s="109" t="s">
        <v>11</v>
      </c>
      <c r="E10" s="110"/>
      <c r="F10" s="16" t="s">
        <v>12</v>
      </c>
      <c r="G10" s="111" t="s">
        <v>13</v>
      </c>
      <c r="H10" s="112"/>
    </row>
    <row r="11" spans="1:8" ht="18.75" customHeight="1" x14ac:dyDescent="0.3">
      <c r="A11" s="46">
        <v>1</v>
      </c>
      <c r="B11" s="49" t="s">
        <v>1</v>
      </c>
      <c r="C11" s="29">
        <v>7257</v>
      </c>
      <c r="D11" s="8">
        <v>12.2</v>
      </c>
      <c r="E11" s="44" t="s">
        <v>14</v>
      </c>
      <c r="F11" s="41" t="e">
        <f>#REF!</f>
        <v>#REF!</v>
      </c>
      <c r="G11" s="17" t="s">
        <v>15</v>
      </c>
      <c r="H11" s="18" t="e">
        <f>SUM(D11*F11)</f>
        <v>#REF!</v>
      </c>
    </row>
    <row r="12" spans="1:8" ht="18.75" customHeight="1" x14ac:dyDescent="0.3">
      <c r="A12" s="9">
        <v>2</v>
      </c>
      <c r="B12" s="53" t="s">
        <v>65</v>
      </c>
      <c r="C12" s="28">
        <v>7852</v>
      </c>
      <c r="D12" s="10">
        <v>12.2</v>
      </c>
      <c r="E12" s="45" t="s">
        <v>14</v>
      </c>
      <c r="F12" s="42" t="e">
        <f>#REF!</f>
        <v>#REF!</v>
      </c>
      <c r="G12" s="17" t="s">
        <v>15</v>
      </c>
      <c r="H12" s="18" t="e">
        <f t="shared" ref="H12:H52" si="0">SUM(D12*F12)</f>
        <v>#REF!</v>
      </c>
    </row>
    <row r="13" spans="1:8" ht="18.75" customHeight="1" x14ac:dyDescent="0.3">
      <c r="A13" s="46">
        <v>3</v>
      </c>
      <c r="B13" s="54" t="s">
        <v>27</v>
      </c>
      <c r="C13" s="29">
        <v>9016</v>
      </c>
      <c r="D13" s="8">
        <v>12.2</v>
      </c>
      <c r="E13" s="44" t="s">
        <v>14</v>
      </c>
      <c r="F13" s="41" t="e">
        <f>#REF!</f>
        <v>#REF!</v>
      </c>
      <c r="G13" s="38" t="s">
        <v>15</v>
      </c>
      <c r="H13" s="39" t="e">
        <f t="shared" si="0"/>
        <v>#REF!</v>
      </c>
    </row>
    <row r="14" spans="1:8" ht="18.75" customHeight="1" x14ac:dyDescent="0.3">
      <c r="A14" s="9">
        <v>4</v>
      </c>
      <c r="B14" s="53" t="s">
        <v>18</v>
      </c>
      <c r="C14" s="28">
        <v>9646</v>
      </c>
      <c r="D14" s="10">
        <v>24.7</v>
      </c>
      <c r="E14" s="45" t="s">
        <v>14</v>
      </c>
      <c r="F14" s="42" t="e">
        <f>#REF!</f>
        <v>#REF!</v>
      </c>
      <c r="G14" s="17" t="s">
        <v>15</v>
      </c>
      <c r="H14" s="18" t="e">
        <f t="shared" si="0"/>
        <v>#REF!</v>
      </c>
    </row>
    <row r="15" spans="1:8" ht="18.75" customHeight="1" x14ac:dyDescent="0.3">
      <c r="A15" s="46">
        <v>5</v>
      </c>
      <c r="B15" s="54" t="s">
        <v>17</v>
      </c>
      <c r="C15" s="29">
        <v>7258</v>
      </c>
      <c r="D15" s="8">
        <v>12.2</v>
      </c>
      <c r="E15" s="44" t="s">
        <v>14</v>
      </c>
      <c r="F15" s="41" t="e">
        <f>#REF!</f>
        <v>#REF!</v>
      </c>
      <c r="G15" s="38" t="s">
        <v>15</v>
      </c>
      <c r="H15" s="39" t="e">
        <f t="shared" si="0"/>
        <v>#REF!</v>
      </c>
    </row>
    <row r="16" spans="1:8" ht="18.75" customHeight="1" x14ac:dyDescent="0.3">
      <c r="A16" s="9">
        <v>6</v>
      </c>
      <c r="B16" s="53" t="s">
        <v>49</v>
      </c>
      <c r="C16" s="28">
        <v>8341</v>
      </c>
      <c r="D16" s="10">
        <v>8</v>
      </c>
      <c r="E16" s="45" t="s">
        <v>14</v>
      </c>
      <c r="F16" s="42" t="e">
        <f>#REF!</f>
        <v>#REF!</v>
      </c>
      <c r="G16" s="17" t="s">
        <v>15</v>
      </c>
      <c r="H16" s="18" t="e">
        <f t="shared" si="0"/>
        <v>#REF!</v>
      </c>
    </row>
    <row r="17" spans="1:8" ht="18.75" customHeight="1" x14ac:dyDescent="0.3">
      <c r="A17" s="46">
        <v>7</v>
      </c>
      <c r="B17" s="49" t="s">
        <v>26</v>
      </c>
      <c r="C17" s="29">
        <v>9112</v>
      </c>
      <c r="D17" s="8">
        <v>13.8</v>
      </c>
      <c r="E17" s="44" t="s">
        <v>14</v>
      </c>
      <c r="F17" s="41" t="e">
        <f>#REF!</f>
        <v>#REF!</v>
      </c>
      <c r="G17" s="38" t="s">
        <v>15</v>
      </c>
      <c r="H17" s="39" t="e">
        <f t="shared" si="0"/>
        <v>#REF!</v>
      </c>
    </row>
    <row r="18" spans="1:8" ht="18.75" customHeight="1" x14ac:dyDescent="0.3">
      <c r="A18" s="9">
        <v>8</v>
      </c>
      <c r="B18" s="53" t="s">
        <v>54</v>
      </c>
      <c r="C18" s="28">
        <v>8274</v>
      </c>
      <c r="D18" s="10">
        <v>9.9</v>
      </c>
      <c r="E18" s="45" t="s">
        <v>14</v>
      </c>
      <c r="F18" s="42" t="e">
        <f>#REF!</f>
        <v>#REF!</v>
      </c>
      <c r="G18" s="17" t="s">
        <v>15</v>
      </c>
      <c r="H18" s="18" t="e">
        <f t="shared" si="0"/>
        <v>#REF!</v>
      </c>
    </row>
    <row r="19" spans="1:8" ht="18.75" customHeight="1" x14ac:dyDescent="0.3">
      <c r="A19" s="46">
        <v>9</v>
      </c>
      <c r="B19" s="49" t="s">
        <v>45</v>
      </c>
      <c r="C19" s="40">
        <v>7169</v>
      </c>
      <c r="D19" s="8">
        <v>4.3</v>
      </c>
      <c r="E19" s="44" t="s">
        <v>14</v>
      </c>
      <c r="F19" s="41" t="e">
        <f>#REF!</f>
        <v>#REF!</v>
      </c>
      <c r="G19" s="38" t="s">
        <v>15</v>
      </c>
      <c r="H19" s="39" t="e">
        <f t="shared" si="0"/>
        <v>#REF!</v>
      </c>
    </row>
    <row r="20" spans="1:8" ht="18.75" customHeight="1" x14ac:dyDescent="0.3">
      <c r="A20" s="9">
        <v>10</v>
      </c>
      <c r="B20" s="53" t="s">
        <v>29</v>
      </c>
      <c r="C20" s="30">
        <v>6974</v>
      </c>
      <c r="D20" s="10">
        <v>12.9</v>
      </c>
      <c r="E20" s="45" t="s">
        <v>14</v>
      </c>
      <c r="F20" s="42" t="e">
        <f>#REF!</f>
        <v>#REF!</v>
      </c>
      <c r="G20" s="17" t="s">
        <v>15</v>
      </c>
      <c r="H20" s="18" t="e">
        <f t="shared" si="0"/>
        <v>#REF!</v>
      </c>
    </row>
    <row r="21" spans="1:8" ht="18.75" customHeight="1" x14ac:dyDescent="0.3">
      <c r="A21" s="46">
        <v>11</v>
      </c>
      <c r="B21" s="54" t="s">
        <v>66</v>
      </c>
      <c r="C21" s="29">
        <v>7896</v>
      </c>
      <c r="D21" s="8">
        <v>9.1</v>
      </c>
      <c r="E21" s="44" t="s">
        <v>14</v>
      </c>
      <c r="F21" s="41" t="e">
        <f>#REF!</f>
        <v>#REF!</v>
      </c>
      <c r="G21" s="38" t="s">
        <v>15</v>
      </c>
      <c r="H21" s="39" t="e">
        <f t="shared" si="0"/>
        <v>#REF!</v>
      </c>
    </row>
    <row r="22" spans="1:8" ht="18.75" customHeight="1" x14ac:dyDescent="0.3">
      <c r="A22" s="9">
        <v>12</v>
      </c>
      <c r="B22" s="55" t="s">
        <v>16</v>
      </c>
      <c r="C22" s="28">
        <v>7851</v>
      </c>
      <c r="D22" s="48">
        <v>10.95</v>
      </c>
      <c r="E22" s="45" t="s">
        <v>14</v>
      </c>
      <c r="F22" s="42" t="e">
        <f>#REF!</f>
        <v>#REF!</v>
      </c>
      <c r="G22" s="17" t="s">
        <v>15</v>
      </c>
      <c r="H22" s="18" t="e">
        <f t="shared" si="0"/>
        <v>#REF!</v>
      </c>
    </row>
    <row r="23" spans="1:8" ht="18.75" customHeight="1" x14ac:dyDescent="0.3">
      <c r="A23" s="46">
        <v>13</v>
      </c>
      <c r="B23" s="54" t="s">
        <v>39</v>
      </c>
      <c r="C23" s="29">
        <v>7854</v>
      </c>
      <c r="D23" s="8">
        <v>9.1999999999999993</v>
      </c>
      <c r="E23" s="44" t="s">
        <v>14</v>
      </c>
      <c r="F23" s="41" t="e">
        <f>#REF!</f>
        <v>#REF!</v>
      </c>
      <c r="G23" s="38" t="s">
        <v>15</v>
      </c>
      <c r="H23" s="39" t="e">
        <f t="shared" si="0"/>
        <v>#REF!</v>
      </c>
    </row>
    <row r="24" spans="1:8" ht="18.75" customHeight="1" x14ac:dyDescent="0.3">
      <c r="A24" s="9">
        <v>14</v>
      </c>
      <c r="B24" s="55" t="s">
        <v>8</v>
      </c>
      <c r="C24" s="28">
        <v>100000093</v>
      </c>
      <c r="D24" s="48">
        <v>20.95</v>
      </c>
      <c r="E24" s="45" t="s">
        <v>14</v>
      </c>
      <c r="F24" s="42" t="e">
        <f>#REF!</f>
        <v>#REF!</v>
      </c>
      <c r="G24" s="17" t="s">
        <v>15</v>
      </c>
      <c r="H24" s="18" t="e">
        <f t="shared" si="0"/>
        <v>#REF!</v>
      </c>
    </row>
    <row r="25" spans="1:8" ht="18.75" customHeight="1" x14ac:dyDescent="0.3">
      <c r="A25" s="46">
        <v>15</v>
      </c>
      <c r="B25" s="54" t="s">
        <v>50</v>
      </c>
      <c r="C25" s="29">
        <v>100000086</v>
      </c>
      <c r="D25" s="8">
        <v>14.95</v>
      </c>
      <c r="E25" s="44" t="s">
        <v>14</v>
      </c>
      <c r="F25" s="41" t="e">
        <f>#REF!</f>
        <v>#REF!</v>
      </c>
      <c r="G25" s="38" t="s">
        <v>15</v>
      </c>
      <c r="H25" s="39" t="e">
        <f t="shared" si="0"/>
        <v>#REF!</v>
      </c>
    </row>
    <row r="26" spans="1:8" ht="18.75" customHeight="1" x14ac:dyDescent="0.3">
      <c r="A26" s="9">
        <v>16</v>
      </c>
      <c r="B26" s="55" t="s">
        <v>7</v>
      </c>
      <c r="C26" s="30">
        <v>100000064</v>
      </c>
      <c r="D26" s="48">
        <v>4.95</v>
      </c>
      <c r="E26" s="45" t="s">
        <v>14</v>
      </c>
      <c r="F26" s="42" t="e">
        <f>#REF!</f>
        <v>#REF!</v>
      </c>
      <c r="G26" s="17" t="s">
        <v>15</v>
      </c>
      <c r="H26" s="18" t="e">
        <f t="shared" si="0"/>
        <v>#REF!</v>
      </c>
    </row>
    <row r="27" spans="1:8" ht="18.75" customHeight="1" x14ac:dyDescent="0.3">
      <c r="A27" s="46">
        <v>17</v>
      </c>
      <c r="B27" s="56" t="s">
        <v>0</v>
      </c>
      <c r="C27" s="29">
        <v>10000061</v>
      </c>
      <c r="D27" s="11">
        <v>4.95</v>
      </c>
      <c r="E27" s="44" t="s">
        <v>14</v>
      </c>
      <c r="F27" s="41" t="e">
        <f>#REF!</f>
        <v>#REF!</v>
      </c>
      <c r="G27" s="38" t="s">
        <v>15</v>
      </c>
      <c r="H27" s="39" t="e">
        <f t="shared" si="0"/>
        <v>#REF!</v>
      </c>
    </row>
    <row r="28" spans="1:8" ht="18.75" customHeight="1" x14ac:dyDescent="0.3">
      <c r="A28" s="9">
        <v>18</v>
      </c>
      <c r="B28" s="55" t="s">
        <v>55</v>
      </c>
      <c r="C28" s="28">
        <v>10490</v>
      </c>
      <c r="D28" s="48">
        <v>4.7</v>
      </c>
      <c r="E28" s="45" t="s">
        <v>14</v>
      </c>
      <c r="F28" s="42" t="e">
        <f>#REF!</f>
        <v>#REF!</v>
      </c>
      <c r="G28" s="17" t="s">
        <v>15</v>
      </c>
      <c r="H28" s="18" t="e">
        <f t="shared" si="0"/>
        <v>#REF!</v>
      </c>
    </row>
    <row r="29" spans="1:8" ht="18.75" customHeight="1" x14ac:dyDescent="0.3">
      <c r="A29" s="46">
        <v>19</v>
      </c>
      <c r="B29" s="56" t="s">
        <v>67</v>
      </c>
      <c r="C29" s="40">
        <v>7072</v>
      </c>
      <c r="D29" s="31">
        <v>4.7</v>
      </c>
      <c r="E29" s="44" t="s">
        <v>14</v>
      </c>
      <c r="F29" s="41" t="e">
        <f>#REF!</f>
        <v>#REF!</v>
      </c>
      <c r="G29" s="38" t="s">
        <v>15</v>
      </c>
      <c r="H29" s="39" t="e">
        <f t="shared" si="0"/>
        <v>#REF!</v>
      </c>
    </row>
    <row r="30" spans="1:8" ht="18.75" customHeight="1" x14ac:dyDescent="0.3">
      <c r="A30" s="9">
        <v>20</v>
      </c>
      <c r="B30" s="55" t="s">
        <v>68</v>
      </c>
      <c r="C30" s="28">
        <v>7071</v>
      </c>
      <c r="D30" s="48">
        <v>4.7</v>
      </c>
      <c r="E30" s="45" t="s">
        <v>14</v>
      </c>
      <c r="F30" s="42" t="e">
        <f>#REF!</f>
        <v>#REF!</v>
      </c>
      <c r="G30" s="17" t="s">
        <v>15</v>
      </c>
      <c r="H30" s="18" t="e">
        <f t="shared" si="0"/>
        <v>#REF!</v>
      </c>
    </row>
    <row r="31" spans="1:8" ht="18.75" customHeight="1" x14ac:dyDescent="0.3">
      <c r="A31" s="46">
        <v>21</v>
      </c>
      <c r="B31" s="56" t="s">
        <v>69</v>
      </c>
      <c r="C31" s="29">
        <v>8270</v>
      </c>
      <c r="D31" s="11">
        <v>4.7</v>
      </c>
      <c r="E31" s="44" t="s">
        <v>14</v>
      </c>
      <c r="F31" s="41" t="e">
        <f>#REF!</f>
        <v>#REF!</v>
      </c>
      <c r="G31" s="38" t="s">
        <v>15</v>
      </c>
      <c r="H31" s="39" t="e">
        <f t="shared" si="0"/>
        <v>#REF!</v>
      </c>
    </row>
    <row r="32" spans="1:8" ht="18.75" customHeight="1" x14ac:dyDescent="0.3">
      <c r="A32" s="9">
        <v>22</v>
      </c>
      <c r="B32" s="55" t="s">
        <v>28</v>
      </c>
      <c r="C32" s="30">
        <v>405000512</v>
      </c>
      <c r="D32" s="48">
        <v>4.8</v>
      </c>
      <c r="E32" s="45" t="s">
        <v>14</v>
      </c>
      <c r="F32" s="42" t="e">
        <f>#REF!</f>
        <v>#REF!</v>
      </c>
      <c r="G32" s="17" t="s">
        <v>15</v>
      </c>
      <c r="H32" s="18" t="e">
        <f t="shared" si="0"/>
        <v>#REF!</v>
      </c>
    </row>
    <row r="33" spans="1:8" ht="18.75" customHeight="1" x14ac:dyDescent="0.3">
      <c r="A33" s="46">
        <v>23</v>
      </c>
      <c r="B33" s="54" t="s">
        <v>9</v>
      </c>
      <c r="C33" s="29">
        <v>405000513</v>
      </c>
      <c r="D33" s="8">
        <v>4.8</v>
      </c>
      <c r="E33" s="44" t="s">
        <v>14</v>
      </c>
      <c r="F33" s="41" t="e">
        <f>#REF!</f>
        <v>#REF!</v>
      </c>
      <c r="G33" s="38" t="s">
        <v>15</v>
      </c>
      <c r="H33" s="39" t="e">
        <f t="shared" si="0"/>
        <v>#REF!</v>
      </c>
    </row>
    <row r="34" spans="1:8" ht="18.75" customHeight="1" x14ac:dyDescent="0.3">
      <c r="A34" s="9">
        <v>24</v>
      </c>
      <c r="B34" s="55" t="s">
        <v>51</v>
      </c>
      <c r="C34" s="28">
        <v>6254</v>
      </c>
      <c r="D34" s="48">
        <v>7.6</v>
      </c>
      <c r="E34" s="45" t="s">
        <v>14</v>
      </c>
      <c r="F34" s="42" t="e">
        <f>#REF!</f>
        <v>#REF!</v>
      </c>
      <c r="G34" s="17" t="s">
        <v>15</v>
      </c>
      <c r="H34" s="18" t="e">
        <f t="shared" si="0"/>
        <v>#REF!</v>
      </c>
    </row>
    <row r="35" spans="1:8" ht="18.75" customHeight="1" x14ac:dyDescent="0.3">
      <c r="A35" s="46">
        <v>25</v>
      </c>
      <c r="B35" s="56" t="s">
        <v>52</v>
      </c>
      <c r="C35" s="29">
        <v>6255</v>
      </c>
      <c r="D35" s="31">
        <v>7.6</v>
      </c>
      <c r="E35" s="44" t="s">
        <v>14</v>
      </c>
      <c r="F35" s="41" t="e">
        <f>#REF!</f>
        <v>#REF!</v>
      </c>
      <c r="G35" s="38" t="s">
        <v>15</v>
      </c>
      <c r="H35" s="39" t="e">
        <f t="shared" si="0"/>
        <v>#REF!</v>
      </c>
    </row>
    <row r="36" spans="1:8" ht="18.75" customHeight="1" x14ac:dyDescent="0.3">
      <c r="A36" s="9">
        <v>26</v>
      </c>
      <c r="B36" s="55" t="s">
        <v>70</v>
      </c>
      <c r="C36" s="28">
        <v>9807</v>
      </c>
      <c r="D36" s="48">
        <v>4.9000000000000004</v>
      </c>
      <c r="E36" s="45" t="s">
        <v>14</v>
      </c>
      <c r="F36" s="42" t="e">
        <f>#REF!</f>
        <v>#REF!</v>
      </c>
      <c r="G36" s="17" t="s">
        <v>15</v>
      </c>
      <c r="H36" s="18" t="e">
        <f>SUM(D36*F36)</f>
        <v>#REF!</v>
      </c>
    </row>
    <row r="37" spans="1:8" ht="18.75" customHeight="1" x14ac:dyDescent="0.3">
      <c r="A37" s="46">
        <v>27</v>
      </c>
      <c r="B37" s="54" t="s">
        <v>56</v>
      </c>
      <c r="C37" s="29">
        <v>9808</v>
      </c>
      <c r="D37" s="8">
        <v>4.9000000000000004</v>
      </c>
      <c r="E37" s="44" t="s">
        <v>14</v>
      </c>
      <c r="F37" s="41" t="e">
        <f>#REF!</f>
        <v>#REF!</v>
      </c>
      <c r="G37" s="38" t="s">
        <v>15</v>
      </c>
      <c r="H37" s="39" t="e">
        <f t="shared" si="0"/>
        <v>#REF!</v>
      </c>
    </row>
    <row r="38" spans="1:8" ht="18.75" customHeight="1" x14ac:dyDescent="0.3">
      <c r="A38" s="9">
        <v>28</v>
      </c>
      <c r="B38" s="55" t="s">
        <v>57</v>
      </c>
      <c r="C38" s="30">
        <v>7695</v>
      </c>
      <c r="D38" s="48">
        <v>4.2</v>
      </c>
      <c r="E38" s="45" t="s">
        <v>14</v>
      </c>
      <c r="F38" s="42" t="e">
        <f>#REF!</f>
        <v>#REF!</v>
      </c>
      <c r="G38" s="17" t="s">
        <v>15</v>
      </c>
      <c r="H38" s="18" t="e">
        <f t="shared" si="0"/>
        <v>#REF!</v>
      </c>
    </row>
    <row r="39" spans="1:8" ht="18.75" customHeight="1" x14ac:dyDescent="0.3">
      <c r="A39" s="46">
        <v>29</v>
      </c>
      <c r="B39" s="56" t="s">
        <v>58</v>
      </c>
      <c r="C39" s="29">
        <v>7858</v>
      </c>
      <c r="D39" s="31">
        <v>4.2</v>
      </c>
      <c r="E39" s="44" t="s">
        <v>14</v>
      </c>
      <c r="F39" s="41" t="e">
        <f>#REF!</f>
        <v>#REF!</v>
      </c>
      <c r="G39" s="38" t="s">
        <v>15</v>
      </c>
      <c r="H39" s="39" t="e">
        <f t="shared" si="0"/>
        <v>#REF!</v>
      </c>
    </row>
    <row r="40" spans="1:8" ht="18.75" customHeight="1" x14ac:dyDescent="0.3">
      <c r="A40" s="9">
        <v>30</v>
      </c>
      <c r="B40" s="55" t="s">
        <v>42</v>
      </c>
      <c r="C40" s="28">
        <v>100000087</v>
      </c>
      <c r="D40" s="48">
        <v>16.7</v>
      </c>
      <c r="E40" s="45" t="s">
        <v>14</v>
      </c>
      <c r="F40" s="42" t="e">
        <f>#REF!</f>
        <v>#REF!</v>
      </c>
      <c r="G40" s="17" t="s">
        <v>15</v>
      </c>
      <c r="H40" s="18" t="e">
        <f t="shared" si="0"/>
        <v>#REF!</v>
      </c>
    </row>
    <row r="41" spans="1:8" ht="18.75" customHeight="1" x14ac:dyDescent="0.3">
      <c r="A41" s="46">
        <v>31</v>
      </c>
      <c r="B41" s="56" t="s">
        <v>40</v>
      </c>
      <c r="C41" s="29">
        <v>100000066</v>
      </c>
      <c r="D41" s="31">
        <v>16.7</v>
      </c>
      <c r="E41" s="44" t="s">
        <v>14</v>
      </c>
      <c r="F41" s="41" t="e">
        <f>#REF!</f>
        <v>#REF!</v>
      </c>
      <c r="G41" s="38" t="s">
        <v>15</v>
      </c>
      <c r="H41" s="39" t="e">
        <f t="shared" si="0"/>
        <v>#REF!</v>
      </c>
    </row>
    <row r="42" spans="1:8" ht="18.75" customHeight="1" x14ac:dyDescent="0.3">
      <c r="A42" s="9">
        <v>32</v>
      </c>
      <c r="B42" s="55" t="s">
        <v>41</v>
      </c>
      <c r="C42" s="28">
        <v>4923</v>
      </c>
      <c r="D42" s="48">
        <v>16.7</v>
      </c>
      <c r="E42" s="45" t="s">
        <v>14</v>
      </c>
      <c r="F42" s="42" t="e">
        <f>#REF!</f>
        <v>#REF!</v>
      </c>
      <c r="G42" s="17" t="s">
        <v>15</v>
      </c>
      <c r="H42" s="18" t="e">
        <f t="shared" si="0"/>
        <v>#REF!</v>
      </c>
    </row>
    <row r="43" spans="1:8" ht="18.75" customHeight="1" x14ac:dyDescent="0.3">
      <c r="A43" s="46">
        <v>33</v>
      </c>
      <c r="B43" s="56" t="s">
        <v>71</v>
      </c>
      <c r="C43" s="29">
        <v>9167</v>
      </c>
      <c r="D43" s="11">
        <v>3.6</v>
      </c>
      <c r="E43" s="44" t="s">
        <v>14</v>
      </c>
      <c r="F43" s="41" t="e">
        <f>#REF!</f>
        <v>#REF!</v>
      </c>
      <c r="G43" s="38" t="s">
        <v>15</v>
      </c>
      <c r="H43" s="39" t="e">
        <f t="shared" si="0"/>
        <v>#REF!</v>
      </c>
    </row>
    <row r="44" spans="1:8" ht="18.75" customHeight="1" x14ac:dyDescent="0.3">
      <c r="A44" s="9">
        <v>34</v>
      </c>
      <c r="B44" s="55" t="s">
        <v>72</v>
      </c>
      <c r="C44" s="30">
        <v>9168</v>
      </c>
      <c r="D44" s="48">
        <v>3.6</v>
      </c>
      <c r="E44" s="45" t="s">
        <v>14</v>
      </c>
      <c r="F44" s="42" t="e">
        <f>#REF!</f>
        <v>#REF!</v>
      </c>
      <c r="G44" s="17" t="s">
        <v>15</v>
      </c>
      <c r="H44" s="18" t="e">
        <f t="shared" si="0"/>
        <v>#REF!</v>
      </c>
    </row>
    <row r="45" spans="1:8" ht="18.75" customHeight="1" x14ac:dyDescent="0.3">
      <c r="A45" s="46">
        <v>35</v>
      </c>
      <c r="B45" s="54" t="s">
        <v>59</v>
      </c>
      <c r="C45" s="29">
        <v>9169</v>
      </c>
      <c r="D45" s="8">
        <v>3.6</v>
      </c>
      <c r="E45" s="44" t="s">
        <v>14</v>
      </c>
      <c r="F45" s="41" t="e">
        <f>#REF!</f>
        <v>#REF!</v>
      </c>
      <c r="G45" s="38" t="s">
        <v>15</v>
      </c>
      <c r="H45" s="39" t="e">
        <f t="shared" si="0"/>
        <v>#REF!</v>
      </c>
    </row>
    <row r="46" spans="1:8" ht="18.75" customHeight="1" x14ac:dyDescent="0.3">
      <c r="A46" s="9">
        <v>36</v>
      </c>
      <c r="B46" s="55" t="s">
        <v>60</v>
      </c>
      <c r="C46" s="30">
        <v>9880</v>
      </c>
      <c r="D46" s="48">
        <v>3.6</v>
      </c>
      <c r="E46" s="45" t="s">
        <v>14</v>
      </c>
      <c r="F46" s="42" t="e">
        <f>#REF!</f>
        <v>#REF!</v>
      </c>
      <c r="G46" s="17" t="s">
        <v>15</v>
      </c>
      <c r="H46" s="18" t="e">
        <f t="shared" si="0"/>
        <v>#REF!</v>
      </c>
    </row>
    <row r="47" spans="1:8" ht="18.75" customHeight="1" x14ac:dyDescent="0.3">
      <c r="A47" s="46">
        <v>37</v>
      </c>
      <c r="B47" s="54" t="s">
        <v>73</v>
      </c>
      <c r="C47" s="29">
        <v>10498</v>
      </c>
      <c r="D47" s="8">
        <v>1.95</v>
      </c>
      <c r="E47" s="44" t="s">
        <v>14</v>
      </c>
      <c r="F47" s="41" t="e">
        <f>#REF!</f>
        <v>#REF!</v>
      </c>
      <c r="G47" s="38" t="s">
        <v>15</v>
      </c>
      <c r="H47" s="39" t="e">
        <f t="shared" si="0"/>
        <v>#REF!</v>
      </c>
    </row>
    <row r="48" spans="1:8" ht="18.75" customHeight="1" x14ac:dyDescent="0.3">
      <c r="A48" s="9">
        <v>38</v>
      </c>
      <c r="B48" s="55" t="s">
        <v>61</v>
      </c>
      <c r="C48" s="28">
        <v>10499</v>
      </c>
      <c r="D48" s="48">
        <v>1.95</v>
      </c>
      <c r="E48" s="45" t="s">
        <v>14</v>
      </c>
      <c r="F48" s="42" t="e">
        <f>#REF!</f>
        <v>#REF!</v>
      </c>
      <c r="G48" s="17" t="s">
        <v>15</v>
      </c>
      <c r="H48" s="18" t="e">
        <f t="shared" si="0"/>
        <v>#REF!</v>
      </c>
    </row>
    <row r="49" spans="1:1085" ht="18.75" customHeight="1" x14ac:dyDescent="0.3">
      <c r="A49" s="46">
        <v>39</v>
      </c>
      <c r="B49" s="56" t="s">
        <v>62</v>
      </c>
      <c r="C49" s="29">
        <v>10537</v>
      </c>
      <c r="D49" s="31">
        <v>1.95</v>
      </c>
      <c r="E49" s="52" t="s">
        <v>14</v>
      </c>
      <c r="F49" s="41" t="e">
        <f>#REF!</f>
        <v>#REF!</v>
      </c>
      <c r="G49" s="38" t="s">
        <v>15</v>
      </c>
      <c r="H49" s="39" t="e">
        <f t="shared" si="0"/>
        <v>#REF!</v>
      </c>
    </row>
    <row r="50" spans="1:1085" ht="18.75" customHeight="1" x14ac:dyDescent="0.3">
      <c r="A50" s="47">
        <v>40</v>
      </c>
      <c r="B50" s="55" t="s">
        <v>63</v>
      </c>
      <c r="C50" s="50">
        <v>10501</v>
      </c>
      <c r="D50" s="48">
        <v>1.95</v>
      </c>
      <c r="E50" s="44" t="s">
        <v>14</v>
      </c>
      <c r="F50" s="51" t="e">
        <f>#REF!</f>
        <v>#REF!</v>
      </c>
      <c r="G50" s="38" t="s">
        <v>15</v>
      </c>
      <c r="H50" s="39" t="e">
        <f t="shared" si="0"/>
        <v>#REF!</v>
      </c>
    </row>
    <row r="51" spans="1:1085" ht="18.75" customHeight="1" x14ac:dyDescent="0.3">
      <c r="A51" s="46">
        <v>41</v>
      </c>
      <c r="B51" s="54" t="s">
        <v>64</v>
      </c>
      <c r="C51" s="29">
        <v>10502</v>
      </c>
      <c r="D51" s="8">
        <v>1.95</v>
      </c>
      <c r="E51" s="44" t="s">
        <v>14</v>
      </c>
      <c r="F51" s="41" t="e">
        <f>#REF!</f>
        <v>#REF!</v>
      </c>
      <c r="G51" s="17" t="s">
        <v>15</v>
      </c>
      <c r="H51" s="18" t="e">
        <f t="shared" si="0"/>
        <v>#REF!</v>
      </c>
    </row>
    <row r="52" spans="1:1085" s="32" customFormat="1" ht="18.75" x14ac:dyDescent="0.3">
      <c r="A52" s="33"/>
      <c r="B52" s="61" t="s">
        <v>43</v>
      </c>
      <c r="C52" s="62"/>
      <c r="D52" s="37"/>
      <c r="E52" s="34"/>
      <c r="F52" s="35">
        <v>0</v>
      </c>
      <c r="G52" s="36" t="s">
        <v>15</v>
      </c>
      <c r="H52" s="39">
        <f t="shared" si="0"/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  <c r="AMK52"/>
      <c r="AML52"/>
      <c r="AMM52"/>
      <c r="AMN52"/>
      <c r="AMO52"/>
      <c r="AMP52"/>
      <c r="AMQ52"/>
      <c r="AMR52"/>
      <c r="AMS52"/>
      <c r="AMT52"/>
      <c r="AMU52"/>
      <c r="AMV52"/>
      <c r="AMW52"/>
      <c r="AMX52"/>
      <c r="AMY52"/>
      <c r="AMZ52"/>
      <c r="ANA52"/>
      <c r="ANB52"/>
      <c r="ANC52"/>
      <c r="AND52"/>
      <c r="ANE52"/>
      <c r="ANF52"/>
      <c r="ANG52"/>
      <c r="ANH52"/>
      <c r="ANI52"/>
      <c r="ANJ52"/>
      <c r="ANK52"/>
      <c r="ANL52"/>
      <c r="ANM52"/>
      <c r="ANN52"/>
      <c r="ANO52"/>
      <c r="ANP52"/>
      <c r="ANQ52"/>
      <c r="ANR52"/>
      <c r="ANS52"/>
      <c r="ANT52"/>
      <c r="ANU52"/>
      <c r="ANV52"/>
      <c r="ANW52"/>
      <c r="ANX52"/>
      <c r="ANY52"/>
      <c r="ANZ52"/>
      <c r="AOA52"/>
      <c r="AOB52"/>
      <c r="AOC52"/>
      <c r="AOD52"/>
      <c r="AOE52"/>
      <c r="AOF52"/>
      <c r="AOG52"/>
      <c r="AOH52"/>
      <c r="AOI52"/>
      <c r="AOJ52"/>
      <c r="AOK52"/>
      <c r="AOL52"/>
      <c r="AOM52"/>
      <c r="AON52"/>
      <c r="AOO52"/>
      <c r="AOP52"/>
      <c r="AOQ52"/>
      <c r="AOR52"/>
      <c r="AOS52"/>
    </row>
    <row r="53" spans="1:1085" x14ac:dyDescent="0.25">
      <c r="A53" s="19"/>
      <c r="B53" s="20" t="s">
        <v>23</v>
      </c>
      <c r="C53" s="21"/>
      <c r="D53" s="75"/>
      <c r="E53" s="76"/>
      <c r="F53" s="22" t="e">
        <f>SUM(F11:F51)</f>
        <v>#REF!</v>
      </c>
      <c r="G53" s="23"/>
      <c r="H53" s="24" t="e">
        <f>SUM(H11:H51)</f>
        <v>#REF!</v>
      </c>
    </row>
    <row r="54" spans="1:1085" x14ac:dyDescent="0.25">
      <c r="A54" s="19"/>
      <c r="B54" s="21" t="s">
        <v>4</v>
      </c>
      <c r="C54" s="21"/>
      <c r="D54" s="2" t="s">
        <v>22</v>
      </c>
      <c r="E54" s="2"/>
      <c r="F54" s="2"/>
      <c r="G54" s="77" t="e">
        <f>IF(H53&gt;6000,"25%",IF(H53&gt;3001,"20%",IF(H53&lt;3000,"15"%)))</f>
        <v>#REF!</v>
      </c>
      <c r="H54" s="78"/>
    </row>
    <row r="55" spans="1:1085" x14ac:dyDescent="0.25">
      <c r="A55" s="19"/>
      <c r="B55" s="21" t="s">
        <v>5</v>
      </c>
      <c r="C55" s="21"/>
      <c r="D55" s="79" t="s">
        <v>19</v>
      </c>
      <c r="E55" s="80"/>
      <c r="F55" s="81"/>
      <c r="G55" s="82" t="e">
        <f>H53*G54</f>
        <v>#REF!</v>
      </c>
      <c r="H55" s="83"/>
    </row>
    <row r="56" spans="1:1085" ht="15" customHeight="1" x14ac:dyDescent="0.25">
      <c r="A56" s="19"/>
      <c r="B56" s="21" t="s">
        <v>6</v>
      </c>
      <c r="C56" s="21"/>
      <c r="D56" s="79" t="s">
        <v>44</v>
      </c>
      <c r="E56" s="80"/>
      <c r="F56" s="81"/>
      <c r="G56" s="7"/>
      <c r="H56" s="25" t="e">
        <f>H53-G55</f>
        <v>#REF!</v>
      </c>
    </row>
    <row r="57" spans="1:1085" ht="15.75" customHeight="1" x14ac:dyDescent="0.25">
      <c r="A57" s="26"/>
      <c r="B57" s="27"/>
      <c r="C57" s="27"/>
      <c r="D57" s="98" t="s">
        <v>20</v>
      </c>
      <c r="E57" s="99"/>
      <c r="F57" s="100"/>
      <c r="G57" s="101" t="e">
        <f>IF(H56&lt;150,H56+15,H56)</f>
        <v>#REF!</v>
      </c>
      <c r="H57" s="102"/>
      <c r="N57" s="43"/>
    </row>
    <row r="58" spans="1:1085" ht="15.75" customHeight="1" x14ac:dyDescent="0.3">
      <c r="A58" s="84" t="s">
        <v>25</v>
      </c>
      <c r="B58" s="84"/>
      <c r="C58" s="84"/>
      <c r="D58" s="84"/>
      <c r="E58" s="84"/>
      <c r="F58" s="84"/>
      <c r="G58" s="84"/>
      <c r="H58" s="84"/>
    </row>
    <row r="59" spans="1:1085" ht="15" customHeight="1" x14ac:dyDescent="0.25">
      <c r="A59" s="3"/>
      <c r="B59" s="4"/>
      <c r="C59" s="4"/>
      <c r="D59" s="5"/>
      <c r="E59" s="5"/>
      <c r="F59" s="5"/>
      <c r="G59" s="6"/>
      <c r="H59" s="6"/>
    </row>
    <row r="60" spans="1:1085" x14ac:dyDescent="0.25">
      <c r="A60" s="74" t="s">
        <v>2</v>
      </c>
      <c r="B60" s="74"/>
      <c r="C60" s="74"/>
      <c r="D60" s="74"/>
      <c r="E60" s="74"/>
      <c r="F60" s="74"/>
      <c r="G60" s="74"/>
      <c r="H60" s="74"/>
    </row>
  </sheetData>
  <sheetProtection algorithmName="SHA-512" hashValue="SCGLGXZau0KCoq+rZHaXjFC+yFuw3NY8inMybjOzLsA4HrtKVLnkpPS+52/vWXrYXOl2HL17bPeEQl0Wkv9jOg==" saltValue="5ErK+Y3T9V/zg4ZRQjdsdw==" spinCount="100000" sheet="1" objects="1" scenarios="1" selectLockedCells="1"/>
  <protectedRanges>
    <protectedRange algorithmName="SHA-512" hashValue="5bvsMpWJ3jMDjuCpkNyTbWHAxKYB/aT/KWPo+yo7mQ6BKk0n/IZ1PxGZpiSpO9owtT4MleGSHG0oNlBzx/+gWg==" saltValue="NXSZNWtXeCgZnyRISrg4/A==" spinCount="100000" sqref="C11:C18 B52:C52 C21:C28 C45 C47:C51 C30:C31 C33:C37 C39:C43" name="Plage2_1"/>
    <protectedRange algorithmName="SHA-512" hashValue="5bvsMpWJ3jMDjuCpkNyTbWHAxKYB/aT/KWPo+yo7mQ6BKk0n/IZ1PxGZpiSpO9owtT4MleGSHG0oNlBzx/+gWg==" saltValue="NXSZNWtXeCgZnyRISrg4/A==" spinCount="100000" sqref="D52" name="Plage2_2"/>
    <protectedRange algorithmName="SHA-512" hashValue="5bvsMpWJ3jMDjuCpkNyTbWHAxKYB/aT/KWPo+yo7mQ6BKk0n/IZ1PxGZpiSpO9owtT4MleGSHG0oNlBzx/+gWg==" saltValue="NXSZNWtXeCgZnyRISrg4/A==" spinCount="100000" sqref="B11:B18 B29 B41 B47:B51 B21:B27 B31:B36 B43" name="Plage2_1_2_1"/>
    <protectedRange algorithmName="SHA-512" hashValue="5bvsMpWJ3jMDjuCpkNyTbWHAxKYB/aT/KWPo+yo7mQ6BKk0n/IZ1PxGZpiSpO9owtT4MleGSHG0oNlBzx/+gWg==" saltValue="NXSZNWtXeCgZnyRISrg4/A==" spinCount="100000" sqref="D11:D29 D31:D36 D41:D43 D47:D51" name="Plage2_3"/>
  </protectedRanges>
  <mergeCells count="30">
    <mergeCell ref="D1:H1"/>
    <mergeCell ref="D57:F57"/>
    <mergeCell ref="G57:H57"/>
    <mergeCell ref="D9:E9"/>
    <mergeCell ref="F9:H9"/>
    <mergeCell ref="E2:H2"/>
    <mergeCell ref="D10:E10"/>
    <mergeCell ref="G10:H10"/>
    <mergeCell ref="B1:C1"/>
    <mergeCell ref="A60:H60"/>
    <mergeCell ref="D53:E53"/>
    <mergeCell ref="G54:H54"/>
    <mergeCell ref="D55:F55"/>
    <mergeCell ref="G55:H55"/>
    <mergeCell ref="D56:F56"/>
    <mergeCell ref="A58:H58"/>
    <mergeCell ref="B2:C2"/>
    <mergeCell ref="B4:C4"/>
    <mergeCell ref="B3:C3"/>
    <mergeCell ref="D4:H4"/>
    <mergeCell ref="B5:C5"/>
    <mergeCell ref="B6:C6"/>
    <mergeCell ref="D5:H5"/>
    <mergeCell ref="D6:H6"/>
    <mergeCell ref="A9:C9"/>
    <mergeCell ref="B7:C7"/>
    <mergeCell ref="B52:C52"/>
    <mergeCell ref="D8:H8"/>
    <mergeCell ref="D3:H3"/>
    <mergeCell ref="D7:H7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Récap à retourner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ETIENVRE François Xavier</dc:creator>
  <cp:lastModifiedBy>TANJA MALBRANQUE</cp:lastModifiedBy>
  <cp:lastPrinted>2024-07-15T11:44:07Z</cp:lastPrinted>
  <dcterms:created xsi:type="dcterms:W3CDTF">2019-10-10T14:52:55Z</dcterms:created>
  <dcterms:modified xsi:type="dcterms:W3CDTF">2024-11-27T18:45:36Z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2024-11-27T13:51:41Z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708a072f-b37d-4f40-b03d-2b95dafc146d</vt:lpwstr>
  </property>
  <property fmtid="{D5CDD505-2E9C-101B-9397-08002B2CF9AE}" pid="8" name="MSIP_Label_725ca717-11da-4935-b601-f527b9741f2e_ContentBits">
    <vt:lpwstr>0</vt:lpwstr>
  </property>
</Properties>
</file>